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he148\Desktop\"/>
    </mc:Choice>
  </mc:AlternateContent>
  <bookViews>
    <workbookView xWindow="0" yWindow="0" windowWidth="20490" windowHeight="7620"/>
  </bookViews>
  <sheets>
    <sheet name="2018" sheetId="1" r:id="rId1"/>
    <sheet name="Blad2" sheetId="2" r:id="rId2"/>
    <sheet name="Blad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D24" i="1" l="1"/>
  <c r="E70" i="1"/>
  <c r="E67" i="1" l="1"/>
  <c r="E61" i="1"/>
  <c r="E35" i="1" s="1"/>
  <c r="D61" i="1"/>
  <c r="E26" i="1"/>
  <c r="D26" i="1"/>
  <c r="G25" i="1"/>
  <c r="E21" i="1"/>
  <c r="E16" i="1"/>
  <c r="E37" i="1" l="1"/>
  <c r="E39" i="1" l="1"/>
  <c r="E41" i="1" s="1"/>
  <c r="G61" i="1"/>
  <c r="H61" i="1"/>
  <c r="H21" i="1" l="1"/>
  <c r="G26" i="1"/>
  <c r="H16" i="1"/>
  <c r="H11" i="1"/>
  <c r="H26" i="1" l="1"/>
  <c r="H28" i="1" s="1"/>
  <c r="H37" i="1" l="1"/>
  <c r="H41" i="1" s="1"/>
  <c r="D10" i="1" l="1"/>
  <c r="D9" i="1"/>
  <c r="E11" i="1" l="1"/>
  <c r="E28" i="1" s="1"/>
</calcChain>
</file>

<file path=xl/sharedStrings.xml><?xml version="1.0" encoding="utf-8"?>
<sst xmlns="http://schemas.openxmlformats.org/spreadsheetml/2006/main" count="58" uniqueCount="47">
  <si>
    <t>Munskänkarna</t>
  </si>
  <si>
    <t>Uppsalasektionen</t>
  </si>
  <si>
    <t>Resultaträkning</t>
  </si>
  <si>
    <t>Intäkter</t>
  </si>
  <si>
    <t>Kostnader</t>
  </si>
  <si>
    <t>Resultat</t>
  </si>
  <si>
    <t>Kursverksamheten</t>
  </si>
  <si>
    <t>Årets resultat</t>
  </si>
  <si>
    <t>Balansräkning</t>
  </si>
  <si>
    <t>Bank och plusgiro</t>
  </si>
  <si>
    <t>Summa tillgångar</t>
  </si>
  <si>
    <t>Eget kapital</t>
  </si>
  <si>
    <t>Not 1</t>
  </si>
  <si>
    <t>Not 1 Vinlagret</t>
  </si>
  <si>
    <t>Vin</t>
  </si>
  <si>
    <t xml:space="preserve">Antal </t>
  </si>
  <si>
    <t>Provningsverksamheten</t>
  </si>
  <si>
    <t>Årsmötet</t>
  </si>
  <si>
    <t>Not 2</t>
  </si>
  <si>
    <t>Johanna Herö</t>
  </si>
  <si>
    <t>Magnus Berg</t>
  </si>
  <si>
    <t>Monika Edström</t>
  </si>
  <si>
    <t>Barbro Winstrand</t>
  </si>
  <si>
    <t>Lars Magnusson</t>
  </si>
  <si>
    <t>Per Wennerström</t>
  </si>
  <si>
    <t>Summa</t>
  </si>
  <si>
    <t>Skulder o förutbetalda intäkter</t>
  </si>
  <si>
    <t>Not 2 Skulder och förutbetalda intäkter</t>
  </si>
  <si>
    <t xml:space="preserve">Vinlager </t>
  </si>
  <si>
    <t>Bokfört värde</t>
  </si>
  <si>
    <t>Kvarvarande provningskostnader</t>
  </si>
  <si>
    <t>Kristina Nilsson</t>
  </si>
  <si>
    <t>Ulf Ekstrand</t>
  </si>
  <si>
    <t>Per-Mikael Åberg</t>
  </si>
  <si>
    <t>Per Steensen</t>
  </si>
  <si>
    <t>Del A (2)</t>
  </si>
  <si>
    <t>Del B (3)</t>
  </si>
  <si>
    <t>Del C (1)</t>
  </si>
  <si>
    <t>Kvarvarande kurskostnader (ospec)</t>
  </si>
  <si>
    <t>Resultat och balansräkning 2020</t>
  </si>
  <si>
    <t>Vår revisionsbesrättelse har avgivits den   januari 2021</t>
  </si>
  <si>
    <t>Bokslutsposter</t>
  </si>
  <si>
    <t>Övriga kostnader</t>
  </si>
  <si>
    <t>Subvention jubileumsfest 2021</t>
  </si>
  <si>
    <t>Fredrik Lund</t>
  </si>
  <si>
    <t>Uppsala den 10 Januari 2021</t>
  </si>
  <si>
    <t>Felaktigt betald årsavgift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</si>
</sst>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0" borderId="3" xfId="0" applyFont="1" applyBorder="1"/>
    <xf numFmtId="3" fontId="1" fillId="0" borderId="0" xfId="0" applyNumberFormat="1" applyFont="1" applyFill="1"/>
    <xf numFmtId="0" fontId="1" fillId="0" borderId="0" xfId="0" applyFont="1" applyFill="1"/>
    <xf numFmtId="3" fontId="1" fillId="0" borderId="1" xfId="0" applyNumberFormat="1" applyFont="1" applyFill="1" applyBorder="1"/>
    <xf numFmtId="14" fontId="1" fillId="0" borderId="0" xfId="0" applyNumberFormat="1" applyFont="1" applyFill="1"/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1" xfId="0" applyFont="1" applyFill="1" applyBorder="1"/>
    <xf numFmtId="0" fontId="1" fillId="0" borderId="1" xfId="0" applyFont="1" applyFill="1" applyBorder="1"/>
    <xf numFmtId="3" fontId="1" fillId="0" borderId="0" xfId="0" applyNumberFormat="1" applyFont="1" applyFill="1" applyBorder="1"/>
    <xf numFmtId="14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/>
    <xf numFmtId="3" fontId="1" fillId="0" borderId="0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14" fontId="7" fillId="0" borderId="0" xfId="0" applyNumberFormat="1" applyFont="1"/>
    <xf numFmtId="14" fontId="7" fillId="0" borderId="0" xfId="0" applyNumberFormat="1" applyFont="1" applyBorder="1"/>
    <xf numFmtId="0" fontId="7" fillId="0" borderId="0" xfId="0" applyFont="1" applyAlignment="1">
      <alignment horizontal="center"/>
    </xf>
    <xf numFmtId="3" fontId="4" fillId="0" borderId="0" xfId="0" applyNumberFormat="1" applyFont="1" applyFill="1" applyBorder="1"/>
    <xf numFmtId="3" fontId="6" fillId="0" borderId="1" xfId="0" applyNumberFormat="1" applyFont="1" applyFill="1" applyBorder="1"/>
    <xf numFmtId="3" fontId="1" fillId="0" borderId="3" xfId="0" applyNumberFormat="1" applyFont="1" applyFill="1" applyBorder="1"/>
    <xf numFmtId="0" fontId="9" fillId="0" borderId="0" xfId="0" applyFont="1" applyFill="1"/>
    <xf numFmtId="3" fontId="9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0" xfId="0" applyNumberFormat="1" applyFont="1" applyBorder="1"/>
    <xf numFmtId="3" fontId="1" fillId="0" borderId="3" xfId="0" applyNumberFormat="1" applyFont="1" applyBorder="1"/>
    <xf numFmtId="3" fontId="1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Bokf&#246;ring%202020_revisorsm&#246;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bok"/>
    </sheetNames>
    <sheetDataSet>
      <sheetData sheetId="0">
        <row r="461">
          <cell r="F461">
            <v>39440</v>
          </cell>
          <cell r="G461">
            <v>60225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J56" sqref="J56"/>
    </sheetView>
  </sheetViews>
  <sheetFormatPr defaultColWidth="9.140625" defaultRowHeight="15.75" x14ac:dyDescent="0.25"/>
  <cols>
    <col min="1" max="1" width="9.5703125" style="1" customWidth="1"/>
    <col min="2" max="3" width="9.140625" style="1"/>
    <col min="4" max="4" width="12.140625" style="1" customWidth="1"/>
    <col min="5" max="5" width="14.7109375" style="1" bestFit="1" customWidth="1"/>
    <col min="6" max="6" width="1.85546875" style="1" customWidth="1"/>
    <col min="7" max="7" width="10.140625" style="1" customWidth="1"/>
    <col min="8" max="8" width="14.7109375" style="1" bestFit="1" customWidth="1"/>
    <col min="9" max="9" width="0.85546875" style="1" customWidth="1"/>
    <col min="10" max="11" width="12.7109375" style="1" customWidth="1"/>
    <col min="12" max="12" width="7.85546875" style="1" customWidth="1"/>
    <col min="13" max="16384" width="9.140625" style="1"/>
  </cols>
  <sheetData>
    <row r="1" spans="1:11" s="35" customFormat="1" ht="20.25" x14ac:dyDescent="0.3">
      <c r="A1" s="50" t="s">
        <v>39</v>
      </c>
      <c r="B1" s="50"/>
      <c r="C1" s="50"/>
      <c r="D1" s="50"/>
      <c r="E1" s="50"/>
      <c r="F1" s="50"/>
      <c r="G1" s="50"/>
      <c r="H1" s="50"/>
      <c r="I1" s="38"/>
      <c r="J1" s="38"/>
      <c r="K1" s="38"/>
    </row>
    <row r="3" spans="1:11" x14ac:dyDescent="0.25">
      <c r="A3" s="2" t="s">
        <v>0</v>
      </c>
    </row>
    <row r="4" spans="1:11" ht="15.6" x14ac:dyDescent="0.35">
      <c r="A4" s="1" t="s">
        <v>1</v>
      </c>
    </row>
    <row r="6" spans="1:11" ht="20.25" x14ac:dyDescent="0.3">
      <c r="A6" s="34" t="s">
        <v>2</v>
      </c>
      <c r="D6" s="50">
        <v>2020</v>
      </c>
      <c r="E6" s="50"/>
      <c r="F6" s="38"/>
      <c r="G6" s="50">
        <v>2019</v>
      </c>
      <c r="H6" s="50"/>
      <c r="I6" s="2"/>
      <c r="J6" s="12"/>
      <c r="K6" s="12"/>
    </row>
    <row r="8" spans="1:11" ht="15.6" x14ac:dyDescent="0.35">
      <c r="A8" s="3" t="s">
        <v>16</v>
      </c>
      <c r="G8" s="5"/>
      <c r="H8" s="5"/>
      <c r="I8" s="5"/>
      <c r="J8" s="5"/>
      <c r="K8" s="5"/>
    </row>
    <row r="9" spans="1:11" x14ac:dyDescent="0.25">
      <c r="A9" s="1" t="s">
        <v>3</v>
      </c>
      <c r="D9" s="5">
        <f>[1]Dagbok!$G$461</f>
        <v>60225</v>
      </c>
      <c r="E9" s="5"/>
      <c r="F9" s="5"/>
      <c r="G9" s="6">
        <v>232037.5</v>
      </c>
      <c r="H9" s="5"/>
      <c r="I9" s="5"/>
      <c r="J9" s="6"/>
      <c r="K9" s="5"/>
    </row>
    <row r="10" spans="1:11" ht="15.6" x14ac:dyDescent="0.35">
      <c r="A10" s="1" t="s">
        <v>4</v>
      </c>
      <c r="D10" s="48">
        <f>[1]Dagbok!$F$461</f>
        <v>39440</v>
      </c>
      <c r="E10" s="48"/>
      <c r="F10" s="10"/>
      <c r="G10" s="6">
        <v>219258.14</v>
      </c>
      <c r="H10" s="5"/>
      <c r="I10" s="5"/>
      <c r="J10" s="33"/>
      <c r="K10" s="10"/>
    </row>
    <row r="11" spans="1:11" ht="15.6" x14ac:dyDescent="0.35">
      <c r="A11" s="1" t="s">
        <v>5</v>
      </c>
      <c r="D11" s="7"/>
      <c r="E11" s="7">
        <f>D9-D10</f>
        <v>20785</v>
      </c>
      <c r="F11" s="7"/>
      <c r="G11" s="7"/>
      <c r="H11" s="7">
        <f>G9-G10</f>
        <v>12779.359999999986</v>
      </c>
      <c r="I11" s="7"/>
      <c r="J11" s="10"/>
      <c r="K11" s="10"/>
    </row>
    <row r="12" spans="1:11" ht="15.6" x14ac:dyDescent="0.35">
      <c r="D12" s="5"/>
      <c r="E12" s="5"/>
      <c r="F12" s="5"/>
      <c r="G12" s="5"/>
      <c r="H12" s="5"/>
      <c r="I12" s="5"/>
      <c r="J12" s="10"/>
      <c r="K12" s="10"/>
    </row>
    <row r="13" spans="1:11" ht="15.6" x14ac:dyDescent="0.35">
      <c r="A13" s="3" t="s">
        <v>6</v>
      </c>
      <c r="D13" s="5"/>
      <c r="E13" s="5"/>
      <c r="F13" s="5"/>
      <c r="G13" s="5"/>
      <c r="H13" s="5"/>
      <c r="I13" s="5"/>
      <c r="J13" s="10"/>
      <c r="K13" s="10"/>
    </row>
    <row r="14" spans="1:11" x14ac:dyDescent="0.25">
      <c r="A14" s="1" t="s">
        <v>3</v>
      </c>
      <c r="D14" s="5">
        <v>123300</v>
      </c>
      <c r="E14" s="5"/>
      <c r="F14" s="5"/>
      <c r="G14" s="6">
        <v>181978</v>
      </c>
      <c r="H14" s="5"/>
      <c r="I14" s="5"/>
      <c r="J14" s="33"/>
      <c r="K14" s="10"/>
    </row>
    <row r="15" spans="1:11" ht="15.6" x14ac:dyDescent="0.35">
      <c r="A15" s="1" t="s">
        <v>4</v>
      </c>
      <c r="D15" s="48">
        <v>118679</v>
      </c>
      <c r="E15" s="48"/>
      <c r="F15" s="10"/>
      <c r="G15" s="6">
        <v>171843</v>
      </c>
      <c r="H15" s="5"/>
      <c r="I15" s="5"/>
      <c r="J15" s="33"/>
      <c r="K15" s="10"/>
    </row>
    <row r="16" spans="1:11" ht="15.6" x14ac:dyDescent="0.35">
      <c r="A16" s="1" t="s">
        <v>5</v>
      </c>
      <c r="D16" s="5"/>
      <c r="E16" s="7">
        <f>D14-D15</f>
        <v>4621</v>
      </c>
      <c r="F16" s="7"/>
      <c r="G16" s="7"/>
      <c r="H16" s="7">
        <f>G14-G15</f>
        <v>10135</v>
      </c>
      <c r="I16" s="7"/>
      <c r="J16" s="10"/>
      <c r="K16" s="10"/>
    </row>
    <row r="17" spans="1:12" ht="15.6" x14ac:dyDescent="0.35">
      <c r="D17" s="5"/>
      <c r="E17" s="5"/>
      <c r="F17" s="5"/>
      <c r="G17" s="5"/>
      <c r="H17" s="5"/>
      <c r="I17" s="5"/>
      <c r="J17" s="10"/>
      <c r="K17" s="10"/>
    </row>
    <row r="18" spans="1:12" x14ac:dyDescent="0.25">
      <c r="A18" s="3" t="s">
        <v>17</v>
      </c>
      <c r="D18" s="5"/>
      <c r="E18" s="5"/>
      <c r="F18" s="5"/>
      <c r="G18" s="5"/>
      <c r="H18" s="5"/>
      <c r="I18" s="5"/>
      <c r="J18" s="10"/>
      <c r="K18" s="10"/>
    </row>
    <row r="19" spans="1:12" x14ac:dyDescent="0.25">
      <c r="A19" s="1" t="s">
        <v>3</v>
      </c>
      <c r="D19" s="5">
        <v>70100</v>
      </c>
      <c r="E19" s="5"/>
      <c r="F19" s="5"/>
      <c r="G19" s="6">
        <v>54625</v>
      </c>
      <c r="H19" s="5"/>
      <c r="I19" s="5"/>
      <c r="J19" s="33"/>
      <c r="K19" s="10"/>
    </row>
    <row r="20" spans="1:12" ht="15.6" x14ac:dyDescent="0.35">
      <c r="A20" s="1" t="s">
        <v>4</v>
      </c>
      <c r="D20" s="48">
        <v>64113</v>
      </c>
      <c r="E20" s="48"/>
      <c r="F20" s="10"/>
      <c r="G20" s="6">
        <v>55486</v>
      </c>
      <c r="H20" s="5"/>
      <c r="I20" s="5"/>
      <c r="J20" s="33"/>
      <c r="K20" s="10"/>
    </row>
    <row r="21" spans="1:12" ht="15.6" x14ac:dyDescent="0.35">
      <c r="A21" s="1" t="s">
        <v>5</v>
      </c>
      <c r="D21" s="5"/>
      <c r="E21" s="7">
        <f>D19-D20</f>
        <v>5987</v>
      </c>
      <c r="F21" s="7"/>
      <c r="G21" s="7"/>
      <c r="H21" s="7">
        <f>G19-G20</f>
        <v>-861</v>
      </c>
      <c r="I21" s="7"/>
      <c r="J21" s="10"/>
      <c r="K21" s="10"/>
    </row>
    <row r="22" spans="1:12" ht="15.6" x14ac:dyDescent="0.35">
      <c r="D22" s="5"/>
      <c r="E22" s="5"/>
      <c r="F22" s="5"/>
      <c r="G22" s="5"/>
      <c r="H22" s="5"/>
      <c r="I22" s="5"/>
      <c r="J22" s="5"/>
      <c r="K22" s="5"/>
    </row>
    <row r="23" spans="1:12" x14ac:dyDescent="0.25">
      <c r="D23" s="5"/>
      <c r="E23" s="5"/>
      <c r="F23" s="5"/>
      <c r="G23" s="5"/>
      <c r="H23" s="5"/>
      <c r="I23" s="5"/>
      <c r="J23" s="5"/>
      <c r="K23" s="5"/>
    </row>
    <row r="24" spans="1:12" x14ac:dyDescent="0.25">
      <c r="A24" s="1" t="s">
        <v>42</v>
      </c>
      <c r="D24" s="5">
        <f>-9191</f>
        <v>-9191</v>
      </c>
      <c r="E24" s="5"/>
      <c r="F24" s="5"/>
      <c r="G24" s="5"/>
      <c r="H24" s="5"/>
      <c r="I24" s="5"/>
      <c r="J24" s="5"/>
      <c r="K24" s="5"/>
    </row>
    <row r="25" spans="1:12" x14ac:dyDescent="0.25">
      <c r="A25" s="1" t="s">
        <v>41</v>
      </c>
      <c r="D25" s="48">
        <v>-20003.189999999999</v>
      </c>
      <c r="E25" s="48"/>
      <c r="F25" s="10"/>
      <c r="G25" s="6">
        <f>3781-25810.7</f>
        <v>-22029.7</v>
      </c>
      <c r="H25" s="5"/>
      <c r="I25" s="5"/>
      <c r="J25" s="33"/>
      <c r="K25" s="10"/>
      <c r="L25" s="11"/>
    </row>
    <row r="26" spans="1:12" x14ac:dyDescent="0.25">
      <c r="D26" s="7">
        <f>SUM(D23:D25)</f>
        <v>-29194.19</v>
      </c>
      <c r="E26" s="7">
        <f>D24+D25</f>
        <v>-29194.19</v>
      </c>
      <c r="F26" s="7"/>
      <c r="G26" s="7">
        <f>SUM(G23:G25)</f>
        <v>-22029.7</v>
      </c>
      <c r="H26" s="7">
        <f>G23+G25</f>
        <v>-22029.7</v>
      </c>
      <c r="I26" s="7"/>
      <c r="J26" s="10"/>
      <c r="K26" s="10"/>
      <c r="L26" s="11"/>
    </row>
    <row r="27" spans="1:12" x14ac:dyDescent="0.25">
      <c r="D27" s="5"/>
      <c r="E27" s="5"/>
      <c r="F27" s="5"/>
      <c r="G27" s="5"/>
      <c r="H27" s="5"/>
      <c r="I27" s="5"/>
      <c r="J27" s="10"/>
      <c r="K27" s="10"/>
      <c r="L27" s="11"/>
    </row>
    <row r="28" spans="1:12" s="2" customFormat="1" x14ac:dyDescent="0.25">
      <c r="A28" s="45" t="s">
        <v>7</v>
      </c>
      <c r="B28" s="45"/>
      <c r="C28" s="45"/>
      <c r="D28" s="46"/>
      <c r="E28" s="46">
        <f>E11+E16+E21+E26</f>
        <v>2198.8100000000013</v>
      </c>
      <c r="F28" s="46"/>
      <c r="G28" s="46"/>
      <c r="H28" s="46">
        <f>H11+H16+H21+H26</f>
        <v>23.659999999985303</v>
      </c>
      <c r="I28" s="46"/>
      <c r="J28" s="47"/>
      <c r="K28" s="47"/>
      <c r="L28" s="47"/>
    </row>
    <row r="29" spans="1:12" x14ac:dyDescent="0.25">
      <c r="J29" s="5"/>
      <c r="K29" s="10"/>
    </row>
    <row r="30" spans="1:12" x14ac:dyDescent="0.25">
      <c r="J30" s="5"/>
      <c r="K30" s="10"/>
    </row>
    <row r="31" spans="1:12" x14ac:dyDescent="0.25">
      <c r="J31" s="5"/>
      <c r="K31" s="10"/>
    </row>
    <row r="32" spans="1:12" x14ac:dyDescent="0.25">
      <c r="J32" s="5"/>
      <c r="K32" s="10"/>
    </row>
    <row r="33" spans="1:11" s="35" customFormat="1" ht="20.25" x14ac:dyDescent="0.3">
      <c r="A33" s="34" t="s">
        <v>8</v>
      </c>
      <c r="E33" s="36">
        <v>44196</v>
      </c>
      <c r="F33" s="36"/>
      <c r="H33" s="36">
        <v>43830</v>
      </c>
      <c r="I33" s="36"/>
      <c r="K33" s="37"/>
    </row>
    <row r="34" spans="1:11" x14ac:dyDescent="0.25">
      <c r="D34" s="5"/>
      <c r="E34" s="5"/>
      <c r="F34" s="5"/>
      <c r="G34" s="5"/>
      <c r="H34" s="5"/>
      <c r="I34" s="5"/>
      <c r="K34" s="10"/>
    </row>
    <row r="35" spans="1:11" x14ac:dyDescent="0.25">
      <c r="A35" s="1" t="s">
        <v>28</v>
      </c>
      <c r="D35" s="1" t="s">
        <v>12</v>
      </c>
      <c r="E35" s="14">
        <f>E61</f>
        <v>243206</v>
      </c>
      <c r="F35" s="14"/>
      <c r="G35" s="15" t="s">
        <v>12</v>
      </c>
      <c r="H35" s="14">
        <v>204150</v>
      </c>
      <c r="I35" s="5"/>
      <c r="K35" s="10"/>
    </row>
    <row r="36" spans="1:11" x14ac:dyDescent="0.25">
      <c r="A36" s="1" t="s">
        <v>9</v>
      </c>
      <c r="D36" s="5"/>
      <c r="E36" s="14">
        <v>82395.78</v>
      </c>
      <c r="F36" s="14"/>
      <c r="G36" s="14"/>
      <c r="H36" s="14">
        <v>91700.17</v>
      </c>
      <c r="I36" s="5"/>
      <c r="K36" s="10"/>
    </row>
    <row r="37" spans="1:11" x14ac:dyDescent="0.25">
      <c r="A37" s="1" t="s">
        <v>10</v>
      </c>
      <c r="D37" s="5"/>
      <c r="E37" s="16">
        <f>SUM(E35:E36)</f>
        <v>325601.78000000003</v>
      </c>
      <c r="F37" s="26"/>
      <c r="G37" s="14"/>
      <c r="H37" s="16">
        <f>SUM(H35:H36)</f>
        <v>295850.17</v>
      </c>
      <c r="I37" s="10"/>
      <c r="K37" s="10"/>
    </row>
    <row r="38" spans="1:11" x14ac:dyDescent="0.25">
      <c r="D38" s="5"/>
      <c r="E38" s="14"/>
      <c r="F38" s="14"/>
      <c r="G38" s="14"/>
      <c r="H38" s="14"/>
      <c r="I38" s="5"/>
      <c r="K38" s="10"/>
    </row>
    <row r="39" spans="1:11" x14ac:dyDescent="0.25">
      <c r="A39" s="1" t="s">
        <v>26</v>
      </c>
      <c r="D39" s="5" t="s">
        <v>18</v>
      </c>
      <c r="E39" s="26">
        <f>E70</f>
        <v>-65875</v>
      </c>
      <c r="F39" s="14"/>
      <c r="G39" s="14"/>
      <c r="H39" s="14">
        <v>-38322</v>
      </c>
      <c r="I39" s="5"/>
      <c r="K39" s="10"/>
    </row>
    <row r="40" spans="1:11" x14ac:dyDescent="0.25">
      <c r="D40" s="5"/>
      <c r="E40" s="41"/>
      <c r="F40" s="14"/>
      <c r="G40" s="14"/>
      <c r="H40" s="14"/>
      <c r="I40" s="5"/>
      <c r="K40" s="10"/>
    </row>
    <row r="41" spans="1:11" x14ac:dyDescent="0.25">
      <c r="A41" s="1" t="s">
        <v>11</v>
      </c>
      <c r="D41" s="5"/>
      <c r="E41" s="26">
        <f>SUM(E37:E40)</f>
        <v>259726.78000000003</v>
      </c>
      <c r="F41" s="26"/>
      <c r="G41" s="14"/>
      <c r="H41" s="16">
        <f>SUM(H37:H40)</f>
        <v>257528.16999999998</v>
      </c>
      <c r="I41" s="10"/>
      <c r="K41" s="10"/>
    </row>
    <row r="42" spans="1:11" x14ac:dyDescent="0.25">
      <c r="J42" s="5"/>
      <c r="K42" s="5"/>
    </row>
    <row r="43" spans="1:11" x14ac:dyDescent="0.25">
      <c r="D43" s="42"/>
      <c r="E43" s="43"/>
      <c r="F43" s="43"/>
      <c r="J43" s="5"/>
      <c r="K43" s="5"/>
    </row>
    <row r="44" spans="1:11" x14ac:dyDescent="0.25">
      <c r="J44" s="5"/>
    </row>
    <row r="45" spans="1:11" x14ac:dyDescent="0.25">
      <c r="E45" s="5"/>
      <c r="J45" s="5"/>
    </row>
    <row r="46" spans="1:11" x14ac:dyDescent="0.25">
      <c r="J46" s="5"/>
    </row>
    <row r="47" spans="1:11" x14ac:dyDescent="0.25">
      <c r="J47" s="5"/>
    </row>
    <row r="48" spans="1:11" x14ac:dyDescent="0.25">
      <c r="J48" s="5"/>
    </row>
    <row r="49" spans="1:13" x14ac:dyDescent="0.25">
      <c r="A49" s="15"/>
      <c r="B49" s="15"/>
      <c r="C49" s="15"/>
      <c r="D49" s="15"/>
      <c r="E49" s="15"/>
      <c r="F49" s="15"/>
      <c r="G49" s="15"/>
      <c r="H49" s="15"/>
      <c r="I49" s="23"/>
      <c r="J49" s="26"/>
      <c r="K49" s="23"/>
      <c r="L49" s="23"/>
    </row>
    <row r="50" spans="1:13" x14ac:dyDescent="0.25">
      <c r="A50" s="30" t="s">
        <v>0</v>
      </c>
      <c r="B50" s="15"/>
      <c r="C50" s="15"/>
      <c r="D50" s="15"/>
      <c r="E50" s="15"/>
      <c r="F50" s="15"/>
      <c r="G50" s="15"/>
      <c r="H50" s="15"/>
      <c r="I50" s="23"/>
      <c r="J50" s="23"/>
      <c r="K50" s="23"/>
      <c r="L50" s="23"/>
    </row>
    <row r="51" spans="1:13" x14ac:dyDescent="0.25">
      <c r="A51" s="15" t="s">
        <v>1</v>
      </c>
      <c r="B51" s="15"/>
      <c r="C51" s="15"/>
      <c r="D51" s="15"/>
      <c r="E51" s="15"/>
      <c r="F51" s="15"/>
      <c r="G51" s="15"/>
      <c r="H51" s="15"/>
      <c r="I51" s="23"/>
      <c r="J51" s="23"/>
      <c r="K51" s="23"/>
      <c r="L51" s="23"/>
    </row>
    <row r="52" spans="1:13" x14ac:dyDescent="0.25">
      <c r="A52" s="15"/>
      <c r="B52" s="15"/>
      <c r="C52" s="15"/>
      <c r="D52" s="15"/>
      <c r="E52" s="15"/>
      <c r="F52" s="15"/>
      <c r="G52" s="15"/>
      <c r="H52" s="15"/>
      <c r="I52" s="23"/>
      <c r="J52" s="23"/>
      <c r="K52" s="23"/>
      <c r="L52" s="23"/>
    </row>
    <row r="53" spans="1:13" x14ac:dyDescent="0.25">
      <c r="A53" s="15"/>
      <c r="B53" s="15"/>
      <c r="C53" s="15"/>
      <c r="D53" s="15"/>
      <c r="E53" s="15"/>
      <c r="F53" s="15"/>
      <c r="G53" s="15"/>
      <c r="H53" s="15"/>
      <c r="I53" s="23"/>
      <c r="J53" s="26"/>
      <c r="K53" s="26"/>
      <c r="L53" s="23"/>
    </row>
    <row r="54" spans="1:13" x14ac:dyDescent="0.25">
      <c r="A54" s="31" t="s">
        <v>13</v>
      </c>
      <c r="B54" s="15"/>
      <c r="C54" s="15"/>
      <c r="D54" s="15"/>
      <c r="E54" s="15"/>
      <c r="F54" s="15"/>
      <c r="G54" s="15"/>
      <c r="H54" s="15"/>
      <c r="I54" s="23"/>
      <c r="J54" s="26"/>
      <c r="K54" s="26"/>
      <c r="L54" s="23"/>
    </row>
    <row r="55" spans="1:13" x14ac:dyDescent="0.25">
      <c r="A55" s="15"/>
      <c r="B55" s="15"/>
      <c r="C55" s="15"/>
      <c r="D55" s="15"/>
      <c r="E55" s="17">
        <v>44196</v>
      </c>
      <c r="F55" s="17"/>
      <c r="G55" s="15"/>
      <c r="H55" s="17">
        <v>43830</v>
      </c>
      <c r="I55" s="27"/>
      <c r="J55" s="23"/>
      <c r="K55" s="27"/>
      <c r="L55" s="23"/>
      <c r="M55" s="4"/>
    </row>
    <row r="56" spans="1:13" x14ac:dyDescent="0.25">
      <c r="A56" s="31" t="s">
        <v>14</v>
      </c>
      <c r="B56" s="15"/>
      <c r="C56" s="15"/>
      <c r="D56" s="18" t="s">
        <v>15</v>
      </c>
      <c r="E56" s="19" t="s">
        <v>29</v>
      </c>
      <c r="F56" s="19"/>
      <c r="G56" s="18" t="s">
        <v>15</v>
      </c>
      <c r="H56" s="19" t="s">
        <v>29</v>
      </c>
      <c r="I56" s="19"/>
      <c r="J56" s="18"/>
      <c r="K56" s="19"/>
      <c r="L56" s="23"/>
      <c r="M56" s="9"/>
    </row>
    <row r="57" spans="1:13" x14ac:dyDescent="0.25">
      <c r="A57" s="15"/>
      <c r="B57" s="15"/>
      <c r="C57" s="15"/>
      <c r="D57" s="15"/>
      <c r="E57" s="15"/>
      <c r="F57" s="15"/>
      <c r="G57" s="15"/>
      <c r="H57" s="15"/>
      <c r="I57" s="23"/>
      <c r="J57" s="23"/>
      <c r="K57" s="23"/>
      <c r="L57" s="23"/>
      <c r="M57" s="8"/>
    </row>
    <row r="58" spans="1:13" x14ac:dyDescent="0.25">
      <c r="A58" s="15" t="s">
        <v>37</v>
      </c>
      <c r="B58" s="15"/>
      <c r="C58" s="15"/>
      <c r="D58" s="44">
        <v>478</v>
      </c>
      <c r="E58" s="14">
        <v>201809</v>
      </c>
      <c r="F58" s="14"/>
      <c r="G58" s="20">
        <v>417</v>
      </c>
      <c r="H58" s="14">
        <v>173130</v>
      </c>
      <c r="I58" s="26"/>
      <c r="J58" s="28"/>
      <c r="K58" s="26"/>
      <c r="L58" s="26"/>
      <c r="M58" s="5"/>
    </row>
    <row r="59" spans="1:13" x14ac:dyDescent="0.25">
      <c r="A59" s="15" t="s">
        <v>35</v>
      </c>
      <c r="B59" s="15"/>
      <c r="C59" s="15"/>
      <c r="D59" s="21">
        <v>48</v>
      </c>
      <c r="E59" s="14">
        <v>35794</v>
      </c>
      <c r="F59" s="14"/>
      <c r="G59" s="21">
        <v>65</v>
      </c>
      <c r="H59" s="14">
        <v>25417</v>
      </c>
      <c r="I59" s="26"/>
      <c r="J59" s="29"/>
      <c r="K59" s="26"/>
      <c r="L59" s="26"/>
      <c r="M59" s="5"/>
    </row>
    <row r="60" spans="1:13" x14ac:dyDescent="0.25">
      <c r="A60" s="15" t="s">
        <v>36</v>
      </c>
      <c r="B60" s="15"/>
      <c r="C60" s="15"/>
      <c r="D60" s="22">
        <v>15</v>
      </c>
      <c r="E60" s="14">
        <v>5603</v>
      </c>
      <c r="F60" s="14"/>
      <c r="G60" s="22">
        <v>15</v>
      </c>
      <c r="H60" s="14">
        <v>5603</v>
      </c>
      <c r="I60" s="26"/>
      <c r="J60" s="29"/>
      <c r="K60" s="26"/>
      <c r="L60" s="26"/>
      <c r="M60" s="5"/>
    </row>
    <row r="61" spans="1:13" x14ac:dyDescent="0.25">
      <c r="A61" s="15"/>
      <c r="B61" s="15"/>
      <c r="C61" s="15"/>
      <c r="D61" s="44">
        <f>SUM(D58:D60)</f>
        <v>541</v>
      </c>
      <c r="E61" s="16">
        <f>SUM(E58:E60)</f>
        <v>243206</v>
      </c>
      <c r="F61" s="26"/>
      <c r="G61" s="20">
        <f>SUM(G58:G60)</f>
        <v>497</v>
      </c>
      <c r="H61" s="16">
        <f>SUM(H58:H60)</f>
        <v>204150</v>
      </c>
      <c r="I61" s="26"/>
      <c r="J61" s="28"/>
      <c r="K61" s="26"/>
      <c r="L61" s="26"/>
      <c r="M61" s="10"/>
    </row>
    <row r="62" spans="1:13" x14ac:dyDescent="0.25">
      <c r="A62" s="15"/>
      <c r="B62" s="15"/>
      <c r="C62" s="15"/>
      <c r="D62" s="15"/>
      <c r="E62" s="15"/>
      <c r="F62" s="15"/>
      <c r="G62" s="15"/>
      <c r="H62" s="15"/>
      <c r="I62" s="23"/>
      <c r="J62" s="23"/>
      <c r="K62" s="26"/>
      <c r="L62" s="26"/>
      <c r="M62" s="5"/>
    </row>
    <row r="63" spans="1:13" x14ac:dyDescent="0.25">
      <c r="A63" s="15"/>
      <c r="B63" s="15"/>
      <c r="C63" s="15"/>
      <c r="D63" s="15"/>
      <c r="E63" s="15"/>
      <c r="F63" s="15"/>
      <c r="G63" s="15"/>
      <c r="H63" s="15"/>
      <c r="I63" s="23"/>
      <c r="J63" s="23"/>
      <c r="K63" s="23"/>
      <c r="L63" s="23"/>
    </row>
    <row r="64" spans="1:13" x14ac:dyDescent="0.25">
      <c r="A64" s="31" t="s">
        <v>27</v>
      </c>
      <c r="B64" s="15"/>
      <c r="C64" s="15"/>
      <c r="D64" s="15"/>
      <c r="E64" s="27">
        <v>44196</v>
      </c>
      <c r="F64" s="27"/>
      <c r="G64" s="15"/>
      <c r="I64" s="23"/>
      <c r="K64" s="23"/>
      <c r="L64" s="23"/>
    </row>
    <row r="65" spans="1:12" x14ac:dyDescent="0.25">
      <c r="A65" s="31"/>
      <c r="B65" s="15"/>
      <c r="C65" s="15"/>
      <c r="D65" s="15"/>
      <c r="E65" s="26"/>
      <c r="F65" s="26"/>
      <c r="G65" s="15"/>
      <c r="I65" s="23"/>
      <c r="K65" s="23"/>
      <c r="L65" s="23"/>
    </row>
    <row r="66" spans="1:12" x14ac:dyDescent="0.25">
      <c r="A66" s="15" t="s">
        <v>46</v>
      </c>
      <c r="B66" s="15"/>
      <c r="C66" s="15"/>
      <c r="D66" s="15"/>
      <c r="E66" s="26">
        <v>-375</v>
      </c>
      <c r="F66" s="26"/>
      <c r="G66" s="15"/>
      <c r="I66" s="23"/>
      <c r="K66" s="23"/>
      <c r="L66" s="23"/>
    </row>
    <row r="67" spans="1:12" x14ac:dyDescent="0.25">
      <c r="A67" s="32" t="s">
        <v>43</v>
      </c>
      <c r="B67" s="23"/>
      <c r="C67" s="23"/>
      <c r="D67" s="23"/>
      <c r="E67" s="39">
        <f>-20000-7500</f>
        <v>-27500</v>
      </c>
      <c r="F67" s="39"/>
      <c r="G67" s="23"/>
      <c r="I67" s="23"/>
      <c r="K67" s="23"/>
      <c r="L67" s="23"/>
    </row>
    <row r="68" spans="1:12" x14ac:dyDescent="0.25">
      <c r="A68" s="32" t="s">
        <v>38</v>
      </c>
      <c r="B68" s="23"/>
      <c r="C68" s="23"/>
      <c r="D68" s="23"/>
      <c r="E68" s="39">
        <v>-38000</v>
      </c>
      <c r="F68" s="39"/>
      <c r="G68" s="23"/>
      <c r="I68" s="23"/>
      <c r="K68" s="23"/>
      <c r="L68" s="23"/>
    </row>
    <row r="69" spans="1:12" x14ac:dyDescent="0.25">
      <c r="A69" s="32" t="s">
        <v>30</v>
      </c>
      <c r="B69" s="23"/>
      <c r="C69" s="23"/>
      <c r="D69" s="23"/>
      <c r="E69" s="39">
        <v>0</v>
      </c>
      <c r="F69" s="39"/>
      <c r="G69" s="23"/>
      <c r="H69" s="13"/>
      <c r="I69" s="23"/>
      <c r="K69" s="23"/>
      <c r="L69" s="23"/>
    </row>
    <row r="70" spans="1:12" x14ac:dyDescent="0.25">
      <c r="A70" s="25"/>
      <c r="B70" s="24" t="s">
        <v>25</v>
      </c>
      <c r="C70" s="24"/>
      <c r="D70" s="24"/>
      <c r="E70" s="40">
        <f>SUM(E66:E69)</f>
        <v>-65875</v>
      </c>
      <c r="F70" s="40"/>
      <c r="G70" s="24"/>
      <c r="I70" s="25"/>
      <c r="K70" s="23"/>
      <c r="L70" s="23"/>
    </row>
    <row r="71" spans="1:12" x14ac:dyDescent="0.25">
      <c r="A71" s="15"/>
      <c r="B71" s="15"/>
      <c r="C71" s="15"/>
      <c r="D71" s="15"/>
      <c r="E71" s="15"/>
      <c r="F71" s="15"/>
      <c r="G71" s="15"/>
      <c r="H71" s="15"/>
      <c r="I71" s="23"/>
      <c r="J71" s="23"/>
      <c r="K71" s="23"/>
      <c r="L71" s="23"/>
    </row>
    <row r="72" spans="1:12" x14ac:dyDescent="0.25">
      <c r="A72" s="15"/>
      <c r="B72" s="15"/>
      <c r="C72" s="15"/>
      <c r="D72" s="15"/>
      <c r="E72" s="15"/>
      <c r="F72" s="15"/>
      <c r="G72" s="15"/>
      <c r="H72" s="15"/>
      <c r="I72" s="23"/>
      <c r="J72" s="23"/>
      <c r="K72" s="23"/>
      <c r="L72" s="23"/>
    </row>
    <row r="73" spans="1:12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x14ac:dyDescent="0.25">
      <c r="A74" s="49" t="s">
        <v>45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1:12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4"/>
      <c r="L75" s="15"/>
    </row>
    <row r="76" spans="1:12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x14ac:dyDescent="0.25">
      <c r="A77" s="15"/>
      <c r="B77" s="15" t="s">
        <v>20</v>
      </c>
      <c r="C77" s="15"/>
      <c r="D77" s="14" t="s">
        <v>21</v>
      </c>
      <c r="E77" s="15"/>
      <c r="F77" s="15" t="s">
        <v>32</v>
      </c>
      <c r="I77" s="15"/>
      <c r="J77" s="15"/>
      <c r="L77" s="15"/>
    </row>
    <row r="78" spans="1:12" x14ac:dyDescent="0.25">
      <c r="A78" s="15"/>
      <c r="B78" s="15"/>
      <c r="C78" s="15"/>
      <c r="D78" s="15"/>
      <c r="E78" s="15"/>
      <c r="F78" s="14"/>
      <c r="I78" s="15"/>
      <c r="J78" s="15"/>
      <c r="L78" s="15"/>
    </row>
    <row r="79" spans="1:12" x14ac:dyDescent="0.25">
      <c r="A79" s="15"/>
      <c r="B79" s="15"/>
      <c r="C79" s="15"/>
      <c r="D79" s="15"/>
      <c r="E79" s="15"/>
      <c r="F79" s="14"/>
      <c r="I79" s="15"/>
      <c r="J79" s="15"/>
      <c r="L79" s="15"/>
    </row>
    <row r="80" spans="1:12" x14ac:dyDescent="0.25">
      <c r="A80" s="15"/>
      <c r="B80" s="14" t="s">
        <v>19</v>
      </c>
      <c r="C80" s="14"/>
      <c r="D80" s="14" t="s">
        <v>44</v>
      </c>
      <c r="E80" s="14"/>
      <c r="F80" s="15" t="s">
        <v>31</v>
      </c>
      <c r="I80" s="15"/>
      <c r="J80" s="15"/>
      <c r="L80" s="15"/>
    </row>
    <row r="81" spans="1:12" x14ac:dyDescent="0.25">
      <c r="A81" s="15"/>
      <c r="B81" s="15"/>
      <c r="C81" s="15"/>
      <c r="D81" s="15"/>
      <c r="E81" s="15"/>
      <c r="F81" s="14"/>
      <c r="I81" s="15"/>
      <c r="J81" s="15"/>
      <c r="L81" s="15"/>
    </row>
    <row r="82" spans="1:12" x14ac:dyDescent="0.25">
      <c r="A82" s="15"/>
      <c r="B82" s="15"/>
      <c r="C82" s="15"/>
      <c r="D82" s="15"/>
      <c r="E82" s="15"/>
      <c r="F82" s="15"/>
      <c r="I82" s="15"/>
      <c r="J82" s="15"/>
      <c r="L82" s="15"/>
    </row>
    <row r="83" spans="1:12" x14ac:dyDescent="0.25">
      <c r="A83" s="15"/>
      <c r="B83" s="15" t="s">
        <v>34</v>
      </c>
      <c r="C83" s="15"/>
      <c r="D83" s="14" t="s">
        <v>22</v>
      </c>
      <c r="E83" s="15"/>
      <c r="F83" s="15" t="s">
        <v>33</v>
      </c>
      <c r="I83" s="15"/>
      <c r="J83" s="15"/>
      <c r="L83" s="15"/>
    </row>
    <row r="84" spans="1:12" x14ac:dyDescent="0.25">
      <c r="A84" s="15"/>
      <c r="B84" s="15"/>
      <c r="C84" s="15"/>
      <c r="D84" s="15"/>
      <c r="E84" s="15"/>
      <c r="F84" s="15"/>
      <c r="G84" s="15"/>
      <c r="H84" s="14"/>
      <c r="I84" s="15"/>
      <c r="J84" s="15"/>
      <c r="K84" s="15"/>
      <c r="L84" s="15"/>
    </row>
    <row r="85" spans="1:12" x14ac:dyDescent="0.25">
      <c r="K85" s="5"/>
    </row>
    <row r="86" spans="1:12" x14ac:dyDescent="0.25">
      <c r="K86" s="5"/>
    </row>
    <row r="87" spans="1:12" x14ac:dyDescent="0.25">
      <c r="B87" s="15" t="s">
        <v>40</v>
      </c>
      <c r="C87" s="15"/>
      <c r="D87" s="15"/>
      <c r="E87" s="15"/>
      <c r="F87" s="15"/>
      <c r="G87" s="15"/>
      <c r="J87" s="5"/>
    </row>
    <row r="88" spans="1:12" x14ac:dyDescent="0.25">
      <c r="J88" s="5"/>
    </row>
    <row r="89" spans="1:12" x14ac:dyDescent="0.25">
      <c r="J89" s="5"/>
    </row>
    <row r="90" spans="1:12" x14ac:dyDescent="0.25">
      <c r="B90" s="1" t="s">
        <v>23</v>
      </c>
      <c r="E90" s="1" t="s">
        <v>24</v>
      </c>
    </row>
  </sheetData>
  <mergeCells count="4">
    <mergeCell ref="A74:L74"/>
    <mergeCell ref="G6:H6"/>
    <mergeCell ref="D6:E6"/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Ekström</dc:creator>
  <cp:lastModifiedBy>Johanna Herö</cp:lastModifiedBy>
  <cp:lastPrinted>2020-01-09T13:48:59Z</cp:lastPrinted>
  <dcterms:created xsi:type="dcterms:W3CDTF">2017-02-19T08:36:55Z</dcterms:created>
  <dcterms:modified xsi:type="dcterms:W3CDTF">2021-02-03T18:31:14Z</dcterms:modified>
</cp:coreProperties>
</file>